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455" yWindow="3120" windowWidth="25440" windowHeight="15435" activeTab="5"/>
  </bookViews>
  <sheets>
    <sheet name="rekapitulace" sheetId="4" r:id="rId1"/>
    <sheet name="SAT" sheetId="1" r:id="rId2"/>
    <sheet name="ATM" sheetId="3" r:id="rId3"/>
    <sheet name="ZAT" sheetId="2" r:id="rId4"/>
    <sheet name="LAT" sheetId="5" r:id="rId5"/>
    <sheet name="TAT" sheetId="6" r:id="rId6"/>
  </sheets>
  <definedNames>
    <definedName name="___BPK1">#REF!</definedName>
    <definedName name="___BPK2">#REF!</definedName>
    <definedName name="___BPK3">#REF!</definedName>
    <definedName name="_BPK1">#REF!</definedName>
    <definedName name="_BPK2">#REF!</definedName>
    <definedName name="_BPK3">#REF!</definedName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Excel_BuiltIn__FilterDatabase_1">"$9011_56.$#REF!$#REF!:$#REF!$#REF!"</definedName>
    <definedName name="Excel_BuiltIn__FilterDatabase_2">"$výpočet.$#REF!$#REF!:$#REF!$#REF!"</definedName>
    <definedName name="Excel_BuiltIn__FilterDatabase_3">"$komentář.$#REF!$#REF!:$#REF!$#REF!"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1">SAT!$A$3:$G$13</definedName>
    <definedName name="PocetMJ">#REF!</definedName>
    <definedName name="Poznamka">#REF!</definedName>
    <definedName name="Print_Area" localSheetId="1">SAT!$A$3:$G$13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6" l="1"/>
  <c r="D11" i="5" l="1"/>
  <c r="G11" i="6" l="1"/>
  <c r="G9" i="6"/>
  <c r="G7" i="6"/>
  <c r="G5" i="6"/>
  <c r="G11" i="5"/>
  <c r="G9" i="5"/>
  <c r="G7" i="5"/>
  <c r="G5" i="5"/>
  <c r="G13" i="6" l="1"/>
  <c r="G11" i="4" s="1"/>
  <c r="G13" i="5"/>
  <c r="G10" i="4" s="1"/>
  <c r="G11" i="3" l="1"/>
  <c r="G9" i="3"/>
  <c r="G7" i="3"/>
  <c r="G5" i="3"/>
  <c r="G13" i="3" l="1"/>
  <c r="G8" i="4" s="1"/>
  <c r="G11" i="2"/>
  <c r="G9" i="2"/>
  <c r="G7" i="2"/>
  <c r="G5" i="2"/>
  <c r="G13" i="2" l="1"/>
  <c r="G9" i="4" s="1"/>
  <c r="G11" i="1"/>
  <c r="G9" i="1"/>
  <c r="G7" i="1"/>
  <c r="G5" i="1"/>
  <c r="G13" i="1" l="1"/>
  <c r="G7" i="4" s="1"/>
  <c r="G14" i="4" s="1"/>
  <c r="G15" i="4" s="1"/>
  <c r="G16" i="4" s="1"/>
</calcChain>
</file>

<file path=xl/sharedStrings.xml><?xml version="1.0" encoding="utf-8"?>
<sst xmlns="http://schemas.openxmlformats.org/spreadsheetml/2006/main" count="121" uniqueCount="52">
  <si>
    <t>pol.č</t>
  </si>
  <si>
    <t>výměra</t>
  </si>
  <si>
    <t>m.j.</t>
  </si>
  <si>
    <t>Ruční mytí dveří a vrat</t>
  </si>
  <si>
    <t>četnost údržby za 1 rok/ks</t>
  </si>
  <si>
    <t xml:space="preserve">jedn. cena </t>
  </si>
  <si>
    <t>cena celkem (za 1 rok)</t>
  </si>
  <si>
    <t>Mytí tunelové klenby tlakovou vodou detergentem</t>
  </si>
  <si>
    <t xml:space="preserve">Dtto pol.č. 1 s použitím detergentu (1% roztok). </t>
  </si>
  <si>
    <t>Mytí ostění tunelu</t>
  </si>
  <si>
    <t>Mytí klenby a stěn dopravního prostoru tunelu SAT</t>
  </si>
  <si>
    <t>Jedná se o mytí obkladových panelů Glazal a ostatních ploch do výšky panelů. Pro mytí panelů bude použito mytí pomocí kartáčů a nakrápění. Pro mytí povrchu opatřenýného nátěrovým systémem bude použito tlakové mytí pomocí vysokotlakové lišty do max. tlaku 100 barů na povrchovou úpravu. 
V místech, kde nelze použít strojní mytí, jedná se především o svislé pásy kolem dopravního značení nad chodníky, kolmé stěny u propojek, rozplety, apod., bude použit ruční způsob mytí pomocí ručních trysek nebo kontaktního mytí pomocí ručního náčiní. Přesný popis viz. Technické podklady pro provozování SAT - Způsob provádění mytí</t>
  </si>
  <si>
    <t>Mytí obkladových panelů Glazal v tunelech</t>
  </si>
  <si>
    <t>Mytí obkladových panelů Glazal v tunelech - deterget</t>
  </si>
  <si>
    <t xml:space="preserve">Jedná se o mytí tunelového ostění nad obkladovými panely. Bude prováděno opět strojními kartáčovými myčkami. Nejedná se zde o kontaktní mytí pomocí kartáčů, ale o mytí pouze tlakovou vodou pomocí trysek tlakové lišty. 
V úrovni nad obklady jsou umístěny rošty s elektrickými a optickými kabely a některá koncová zařízení  jako např.  čidla detekce kouře, kamery, anténové systémy apod. 
Součástí položky je označení těchto zařízení (praporkem, barevným igelitem apod.), tak aby nedošlo k přehlédnutí těchto zařízení při tlakovém mytí.  V blízkosti těchto zařízení bude mytí probíhat pouze ručně kontaktním způsobem bez použití tlakové vody. Položka zahrnuje mytí s detergentem. Přesný popis viz. Technické podklady pro provozování SAT - Způsob provádění mytí
</t>
  </si>
  <si>
    <t>Položka zahrnuje mytí všech dveřních uzávěrů v tunelových tubusech. Jedná se o dveře do propojek a hygienických buněk, dveře do SOS výklenků, vstupy do technologických center atd.  Všechny dveře budou myty pouze ručně s použitím kontaktního způsobu, bez tlakové vody. Obsahem dodávky je mytí dveří pouze ze strany do tubusu tunelu, vč. odklizení vody po mytí za dveřmi v propojce nebo jiné místnosti. Přesný popis viz. Technické podklady pro provozování  SAT - Způsob provádění mytí</t>
  </si>
  <si>
    <t>Mytí klenby a stěn dopravního prostoru tunelu ZAT</t>
  </si>
  <si>
    <t>Mytí keramických obkladů v tunelech</t>
  </si>
  <si>
    <t xml:space="preserve">Jedná se o mytí keramických obkladů a ostatních ploch (včetně informačního systému v obkladech) až pod klenbu tunelu nad nouzovým chodníkem
Pro mytí keramického obkladu bude použito mytí pomocí kartáčů a nakrápění. Pro mytí povrchu opatřeného  nátěrovým systémem bude použito tlakové mytí pomocí vysokotlakové lišty do max. tlaku 100 barů na povrchovou úpravu. 
V místech, kde nelze použít strojní mytí, jedná se především o svislé pásy kolem dopravního značení nad chodníky, bude použit ruční způsob mytí pomocí ručních trysek nebo kontaktního mytí pomocí ručního náčiní. Přesný popis viz. Technické podklady pro provozování ZAT - Způsob provádění mytí
</t>
  </si>
  <si>
    <t>Mytí keramických obkladů v tunelech - detergent</t>
  </si>
  <si>
    <t xml:space="preserve">Jedná se o mytí tunelového ostění nad obklady. Bude prováděno opět strojními kartáčovými myčkami. Nejedná se zde o kontaktní mytí pomocí kartáčů, ale o mytí pouze tlakovou vodou pomocí trysek tlakové lišty. 
V úrovni nad obklady mohou být umístěny rošty s elektrickými a optickými kabely a některá koncová zařízení  jako např.  čidla detekce kouře, kamery, anténové systémy apod. 
Součástí položky je označení těchto zařízení (praporkem, barevným igelitem apod.), tak aby nedošlo k přehlédnutí těchto zařízení při tlakovém mytí.  V blízkosti těchto zařízení bude mytí probíhat pouze ručně kontaktním způsobem bez použití tlakové vody. Položka zahrnuje mytí s detergentem. Přesný popis viz. Technické podklady pro provozování ZAT - Způsob provádění mytí
</t>
  </si>
  <si>
    <t>Jedná se o mytí dvou dveřních uzávěrů. Dveře i vrata budou  myty pouze ručně s použitím kontaktního způsobu, bez tlakové vody. Obsahem dodávky je mytí dveří a vrat pouze ze strany do tubusu tunelu, vč. odklizení vody po mytí v prostoru za  dveřmi.</t>
  </si>
  <si>
    <t>Mytí klenby a stěn dopravního prostoru tunelu ATM</t>
  </si>
  <si>
    <t>Jedná se o mytí keramických obkladů a ostatních ploch (včetně informačního systému v obkladech) do výšky cca 3,3 m nad nouzovým chodníkem
Pro mytí keramického obkladu bude použito mytí pomocí kartáčů a nakrápění. Pro mytí povrchu s epoxidovými nátěry bude použito tlakové mytí pomocí vysokotlakové lišty do max. tlaku 100 barů na povrchovou úpravu. 
V místech, kde nelze použít strojní mytí, jedná se především o svislé pásy kolem dopravního značení nad chodníky, bude použit ruční způsob mytí pomocí ručních trysek nebo kontaktního mytí pomocí ručního náčiní. Přesný popis viz. Technické podklady pro provozování ATM - Způsob provádění mytí</t>
  </si>
  <si>
    <t>Mytí keramických obkladů v tunelech - deterget</t>
  </si>
  <si>
    <t xml:space="preserve">Jedná se o mytí tunelového ostění nad obklady. Bude prováděno opět strojními kartáčovými myčkami. Nejedná se zde o kontaktní mytí pomocí kartáčů, ale o mytí pouze tlakovou vodou pomocí trysek tlakové lišty. 
V úrovni nad obklady jsou umístěny rošty s elektrickými a optickými kabely a některá koncová zařízení  jako např.  čidla detekce kouře, kamery, anténové systémy apod. 
Součástí položky je označení těchto zařízení (praporkem, barevným igelitem apod.), tak aby nedošlo k přehlédnutí těchto zařízení při tlakovém mytí.  V blízkosti těchto zařízení bude mytí probíhat pouze ručně kontaktním způsobem bez použití tlakové vody. Položka zahrnuje mytí s detergentem. Přesný popis viz. Technické podklady pro provozování ATM - Způsob provádění mytí
</t>
  </si>
  <si>
    <t>Položka zahrnuje mytí všech dveřních uzávěrů v tunelových tubusech. Jedná se o dveře a vrata do propojek, dveře do SOS výklenků, vstup do trafostanice, rozpínací stanice apod. Všechny dveře i vrata budou myty pouze ručně s použitím kontaktního způsobu, bez tlakové vody. Obsahem dodávky je mytí dveří a vrat pouze ze strany do tubusu tunelu, vč. odklizení vody po mytí za dveřmi v propojce nebo jiné místnosti. Přesný popis viz. Technické podklady pro provozování ATM - Způsob provádění mytí</t>
  </si>
  <si>
    <t>CELKEM MYTÍ TUNELU  BEZ DPH</t>
  </si>
  <si>
    <t>NABÍDKOVÁ CENA - CELKEM</t>
  </si>
  <si>
    <t>Cena bez DPH</t>
  </si>
  <si>
    <t>DPH z ceny</t>
  </si>
  <si>
    <t>Cena s DPH</t>
  </si>
  <si>
    <t>mytí SAT</t>
  </si>
  <si>
    <t>mytí ATM</t>
  </si>
  <si>
    <t>mytí ZAT</t>
  </si>
  <si>
    <t>Mytí tunelů na MO - cena za 1 kalendářní rok</t>
  </si>
  <si>
    <t>CENA - CELKEM za 1 kalendářní rok</t>
  </si>
  <si>
    <t>Mytí klenby a stěn dopravního prostoru tunelu LAT</t>
  </si>
  <si>
    <t>Jedná se o mytí keramických obkladů a ostatních ploch (včetně informačního systému v obkladech) do výšky cca 3,3 m nad nouzovým chodníkem
Pro mytí keramického obkladu bude použito mytí pomocí kartáčů a nakrápění. Pro mytí povrchu s epoxidovými nátěry bude použito tlakové mytí pomocí vysokotlakové lišty do max. tlaku 100 barů na povrchovou úpravu. 
V místech, kde nelze použít strojní mytí, jedná se především o svislé pásy kolem dopravního značení nad chodníky, bude použit ruční způsob mytí pomocí ručních trysek nebo kontaktního mytí pomocí ručního náčiní. Přesný popis viz. Technické podklady pro provozování LAT - Způsob provádění mytí</t>
  </si>
  <si>
    <t>Mytí klenby a stěn dopravního prostoru tunelu TAT</t>
  </si>
  <si>
    <t xml:space="preserve">Jedná se o mytí keramických obkladů a ostatních ploch (včetně informačního systému v obkladech) až pod klenbu tunelu nad nouzovým chodníkem
Pro mytí keramického obkladu bude použito mytí pomocí kartáčů a nakrápění. Pro mytí povrchu opatřeného  nátěrovým systémem bude použito tlakové mytí pomocí vysokotlakové lišty do max. tlaku 100 barů na povrchovou úpravu. 
V místech, kde nelze použít strojní mytí, jedná se především o svislé pásy kolem dopravního značení nad chodníky, bude použit ruční způsob mytí pomocí ručních trysek nebo kontaktního mytí pomocí ručního náčiní. Přesný popis viz. Technické podklady pro provozování TAT - Způsob provádění mytí
</t>
  </si>
  <si>
    <t xml:space="preserve">Jedná se o mytí tunelového ostění nad obklady. Bude prováděno opět strojními kartáčovými myčkami. Nejedná se zde o kontaktní mytí pomocí kartáčů, ale o mytí pouze tlakovou vodou pomocí trysek tlakové lišty. 
V úrovni nad obklady mohou být umístěny rošty s elektrickými a optickými kabely a některá koncová zařízení  jako např.  čidla detekce kouře, kamery, anténové systémy apod. 
Součástí položky je označení těchto zařízení (praporkem, barevným igelitem apod.), tak aby nedošlo k přehlédnutí těchto zařízení při tlakovém mytí.  V blízkosti těchto zařízení bude mytí probíhat pouze ručně kontaktním způsobem bez použití tlakové vody. Položka zahrnuje mytí s detergentem. Přesný popis viz. Technické podklady pro provozování TAT - Způsob provádění mytí
</t>
  </si>
  <si>
    <t>mytí LAT</t>
  </si>
  <si>
    <t>mytí TAT</t>
  </si>
  <si>
    <t>Položka zahrnuje mytí všech dveřních uzávěrů v tunelových tubusech. Jedná se o dveře do zázemí, dveře do SOS výklenků, apod. Všechny dveře budou myty pouze ručně s použitím kontaktního způsobu, bez tlakové vody. Obsahem dodávky je mytí dveří pouze ze strany do tubusu tunelu, vč. odklizení vody po mytí. Přesný popis viz. Technické podklady pro provozování LAT - Způsob provádění mytí</t>
  </si>
  <si>
    <t>Ruční mytí dveří</t>
  </si>
  <si>
    <t xml:space="preserve">Jedná se o mytí tunelového ostění s obkladyve výšce nad 3,3m. Bude prováděno opět strojními kartáčovými myčkami. Nejedná se zde o kontaktní mytí pomocí kartáčů, ale o mytí pouze tlakovou vodou pomocí trysek tlakové lišty. 
V úrovni nad obklady jsou umístěny rošty s elektrickými a optickými kabely a některá koncová zařízení  jako např., kamery, měření CO, rychlosti větru a opacity, anténové systémy apod. 
Součástí položky je označení těchto zařízení (praporkem, barevným igelitem apod.), tak aby nedošlo k přehlédnutí těchto zařízení při tlakovém mytí.  V blízkosti těchto zařízení bude mytí probíhat pouze ručně kontaktním způsobem bez použití tlakové vody. Položka zahrnuje mytí s detergentem. Přesný popis viz. Technické podklady pro provozování LAT - Způsob provádění mytí
</t>
  </si>
  <si>
    <t>Mytí tunelu nad oblady a stropu tlakovou vodou s detergentem</t>
  </si>
  <si>
    <r>
      <t>m</t>
    </r>
    <r>
      <rPr>
        <vertAlign val="superscript"/>
        <sz val="10"/>
        <rFont val="Tahoma"/>
        <family val="2"/>
        <charset val="238"/>
      </rPr>
      <t>2</t>
    </r>
  </si>
  <si>
    <t>Kč</t>
  </si>
  <si>
    <t>Ruční mytí dveří a SOS skříní</t>
  </si>
  <si>
    <t>Jedná se o mytí dvou dveřních uzávěrů. Dveře i SOS budou  myty pouze ručně s použitím kontaktního způsobu, bez tlakové vody. Obsahem dodávky je mytí dveří a SOS pouze ze strany do tubusu tunelu, vč. odklizení vody po mytí.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</si>
</sst>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sz val="8"/>
      <name val="MS Sans Serif"/>
      <family val="2"/>
      <charset val="238"/>
    </font>
    <font>
      <sz val="1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 CE"/>
      <family val="2"/>
      <charset val="238"/>
    </font>
    <font>
      <b/>
      <i/>
      <sz val="9"/>
      <name val="Arial CE"/>
      <charset val="238"/>
    </font>
    <font>
      <b/>
      <sz val="12"/>
      <name val="Tahoma"/>
      <family val="2"/>
      <charset val="238"/>
    </font>
    <font>
      <sz val="2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Alignment="0">
      <alignment vertical="top" wrapText="1"/>
      <protection locked="0"/>
    </xf>
    <xf numFmtId="0" fontId="5" fillId="0" borderId="0"/>
  </cellStyleXfs>
  <cellXfs count="61">
    <xf numFmtId="0" fontId="0" fillId="0" borderId="0" xfId="0"/>
    <xf numFmtId="0" fontId="2" fillId="0" borderId="0" xfId="1" applyFont="1">
      <alignment vertical="top" wrapText="1"/>
      <protection locked="0"/>
    </xf>
    <xf numFmtId="4" fontId="2" fillId="0" borderId="0" xfId="1" applyNumberFormat="1" applyFont="1">
      <alignment vertical="top" wrapText="1"/>
      <protection locked="0"/>
    </xf>
    <xf numFmtId="0" fontId="4" fillId="0" borderId="0" xfId="1" applyFont="1">
      <alignment vertical="top" wrapText="1"/>
      <protection locked="0"/>
    </xf>
    <xf numFmtId="4" fontId="4" fillId="0" borderId="0" xfId="1" applyNumberFormat="1" applyFont="1">
      <alignment vertical="top" wrapText="1"/>
      <protection locked="0"/>
    </xf>
    <xf numFmtId="0" fontId="4" fillId="0" borderId="1" xfId="1" applyFont="1" applyBorder="1">
      <alignment vertical="top" wrapText="1"/>
      <protection locked="0"/>
    </xf>
    <xf numFmtId="4" fontId="4" fillId="0" borderId="1" xfId="1" applyNumberFormat="1" applyFont="1" applyBorder="1">
      <alignment vertical="top" wrapText="1"/>
      <protection locked="0"/>
    </xf>
    <xf numFmtId="0" fontId="4" fillId="0" borderId="2" xfId="1" applyFont="1" applyBorder="1">
      <alignment vertical="top" wrapText="1"/>
      <protection locked="0"/>
    </xf>
    <xf numFmtId="4" fontId="4" fillId="0" borderId="2" xfId="1" applyNumberFormat="1" applyFont="1" applyBorder="1">
      <alignment vertical="top" wrapText="1"/>
      <protection locked="0"/>
    </xf>
    <xf numFmtId="0" fontId="4" fillId="0" borderId="3" xfId="1" applyFont="1" applyBorder="1">
      <alignment vertical="top" wrapText="1"/>
      <protection locked="0"/>
    </xf>
    <xf numFmtId="4" fontId="4" fillId="0" borderId="3" xfId="1" applyNumberFormat="1" applyFont="1" applyBorder="1">
      <alignment vertical="top" wrapText="1"/>
      <protection locked="0"/>
    </xf>
    <xf numFmtId="0" fontId="4" fillId="0" borderId="4" xfId="1" applyFont="1" applyBorder="1">
      <alignment vertical="top" wrapText="1"/>
      <protection locked="0"/>
    </xf>
    <xf numFmtId="4" fontId="4" fillId="0" borderId="4" xfId="1" applyNumberFormat="1" applyFont="1" applyBorder="1">
      <alignment vertical="top" wrapText="1"/>
      <protection locked="0"/>
    </xf>
    <xf numFmtId="0" fontId="3" fillId="0" borderId="5" xfId="1" applyFont="1" applyBorder="1" applyAlignment="1">
      <alignment vertical="center" wrapText="1"/>
      <protection locked="0"/>
    </xf>
    <xf numFmtId="0" fontId="3" fillId="0" borderId="6" xfId="1" applyFont="1" applyBorder="1" applyAlignment="1">
      <alignment vertical="center" wrapText="1"/>
      <protection locked="0"/>
    </xf>
    <xf numFmtId="0" fontId="3" fillId="0" borderId="6" xfId="1" applyFont="1" applyBorder="1" applyAlignment="1">
      <alignment horizontal="center" vertical="center" wrapText="1"/>
      <protection locked="0"/>
    </xf>
    <xf numFmtId="4" fontId="3" fillId="0" borderId="6" xfId="1" applyNumberFormat="1" applyFont="1" applyBorder="1" applyAlignment="1">
      <alignment horizontal="center" vertical="center" wrapText="1"/>
      <protection locked="0"/>
    </xf>
    <xf numFmtId="4" fontId="3" fillId="0" borderId="7" xfId="1" applyNumberFormat="1" applyFont="1" applyBorder="1" applyAlignment="1">
      <alignment horizontal="center" vertical="center" wrapText="1"/>
      <protection locked="0"/>
    </xf>
    <xf numFmtId="0" fontId="7" fillId="0" borderId="0" xfId="1" applyFont="1" applyAlignment="1">
      <alignment vertical="top"/>
      <protection locked="0"/>
    </xf>
    <xf numFmtId="0" fontId="0" fillId="0" borderId="2" xfId="0" applyBorder="1" applyAlignment="1">
      <alignment horizontal="left" vertical="center" indent="2"/>
    </xf>
    <xf numFmtId="0" fontId="6" fillId="0" borderId="8" xfId="2" applyFont="1" applyBorder="1" applyAlignment="1">
      <alignment vertical="top" wrapText="1"/>
    </xf>
    <xf numFmtId="0" fontId="4" fillId="0" borderId="9" xfId="1" applyFont="1" applyBorder="1">
      <alignment vertical="top" wrapText="1"/>
      <protection locked="0"/>
    </xf>
    <xf numFmtId="4" fontId="4" fillId="0" borderId="10" xfId="1" applyNumberFormat="1" applyFont="1" applyBorder="1">
      <alignment vertical="top" wrapText="1"/>
      <protection locked="0"/>
    </xf>
    <xf numFmtId="0" fontId="4" fillId="0" borderId="11" xfId="1" applyFont="1" applyBorder="1">
      <alignment vertical="top" wrapText="1"/>
      <protection locked="0"/>
    </xf>
    <xf numFmtId="4" fontId="4" fillId="0" borderId="12" xfId="1" applyNumberFormat="1" applyFont="1" applyBorder="1">
      <alignment vertical="top" wrapText="1"/>
      <protection locked="0"/>
    </xf>
    <xf numFmtId="0" fontId="4" fillId="0" borderId="13" xfId="1" applyFont="1" applyBorder="1">
      <alignment vertical="top" wrapText="1"/>
      <protection locked="0"/>
    </xf>
    <xf numFmtId="0" fontId="4" fillId="0" borderId="14" xfId="1" applyFont="1" applyBorder="1">
      <alignment vertical="top" wrapText="1"/>
      <protection locked="0"/>
    </xf>
    <xf numFmtId="4" fontId="4" fillId="0" borderId="15" xfId="1" applyNumberFormat="1" applyFont="1" applyBorder="1">
      <alignment vertical="top" wrapText="1"/>
      <protection locked="0"/>
    </xf>
    <xf numFmtId="0" fontId="4" fillId="0" borderId="16" xfId="1" applyFont="1" applyBorder="1">
      <alignment vertical="top" wrapText="1"/>
      <protection locked="0"/>
    </xf>
    <xf numFmtId="4" fontId="4" fillId="0" borderId="17" xfId="1" applyNumberFormat="1" applyFont="1" applyBorder="1">
      <alignment vertical="top" wrapText="1"/>
      <protection locked="0"/>
    </xf>
    <xf numFmtId="0" fontId="4" fillId="0" borderId="18" xfId="1" applyFont="1" applyBorder="1">
      <alignment vertical="top" wrapText="1"/>
      <protection locked="0"/>
    </xf>
    <xf numFmtId="0" fontId="4" fillId="0" borderId="19" xfId="1" applyFont="1" applyBorder="1">
      <alignment vertical="top" wrapText="1"/>
      <protection locked="0"/>
    </xf>
    <xf numFmtId="4" fontId="4" fillId="0" borderId="19" xfId="1" applyNumberFormat="1" applyFont="1" applyBorder="1">
      <alignment vertical="top" wrapText="1"/>
      <protection locked="0"/>
    </xf>
    <xf numFmtId="4" fontId="7" fillId="0" borderId="20" xfId="1" applyNumberFormat="1" applyFont="1" applyBorder="1">
      <alignment vertical="top" wrapText="1"/>
      <protection locked="0"/>
    </xf>
    <xf numFmtId="0" fontId="9" fillId="0" borderId="0" xfId="0" applyFont="1"/>
    <xf numFmtId="0" fontId="9" fillId="0" borderId="22" xfId="0" applyFont="1" applyBorder="1"/>
    <xf numFmtId="0" fontId="9" fillId="0" borderId="24" xfId="0" applyFont="1" applyBorder="1"/>
    <xf numFmtId="164" fontId="9" fillId="0" borderId="24" xfId="0" applyNumberFormat="1" applyFont="1" applyBorder="1"/>
    <xf numFmtId="0" fontId="9" fillId="0" borderId="3" xfId="0" applyFont="1" applyBorder="1"/>
    <xf numFmtId="164" fontId="9" fillId="0" borderId="3" xfId="0" applyNumberFormat="1" applyFont="1" applyBorder="1"/>
    <xf numFmtId="164" fontId="10" fillId="0" borderId="3" xfId="0" applyNumberFormat="1" applyFont="1" applyBorder="1"/>
    <xf numFmtId="164" fontId="10" fillId="0" borderId="24" xfId="0" applyNumberFormat="1" applyFont="1" applyBorder="1"/>
    <xf numFmtId="0" fontId="0" fillId="0" borderId="2" xfId="0" applyBorder="1" applyAlignment="1">
      <alignment horizontal="left" vertical="center"/>
    </xf>
    <xf numFmtId="0" fontId="2" fillId="0" borderId="0" xfId="1" applyFont="1" applyAlignment="1">
      <alignment horizontal="center" vertical="center" wrapText="1"/>
      <protection locked="0"/>
    </xf>
    <xf numFmtId="0" fontId="4" fillId="0" borderId="0" xfId="1" applyFont="1" applyAlignment="1">
      <alignment horizontal="center" vertical="center" wrapText="1"/>
      <protection locked="0"/>
    </xf>
    <xf numFmtId="0" fontId="4" fillId="0" borderId="4" xfId="1" applyFont="1" applyBorder="1" applyAlignment="1">
      <alignment horizontal="center" vertical="center" wrapText="1"/>
      <protection locked="0"/>
    </xf>
    <xf numFmtId="0" fontId="4" fillId="0" borderId="3" xfId="1" applyFont="1" applyBorder="1" applyAlignment="1">
      <alignment horizontal="center" vertical="center" wrapText="1"/>
      <protection locked="0"/>
    </xf>
    <xf numFmtId="0" fontId="4" fillId="0" borderId="19" xfId="1" applyFont="1" applyBorder="1" applyAlignment="1">
      <alignment horizontal="center" vertical="center" wrapText="1"/>
      <protection locked="0"/>
    </xf>
    <xf numFmtId="0" fontId="4" fillId="0" borderId="25" xfId="1" applyFont="1" applyBorder="1">
      <alignment vertical="top" wrapText="1"/>
      <protection locked="0"/>
    </xf>
    <xf numFmtId="0" fontId="4" fillId="0" borderId="26" xfId="1" applyFont="1" applyBorder="1">
      <alignment vertical="top" wrapText="1"/>
      <protection locked="0"/>
    </xf>
    <xf numFmtId="0" fontId="4" fillId="0" borderId="26" xfId="1" applyFont="1" applyBorder="1" applyAlignment="1">
      <alignment horizontal="center" vertical="center" wrapText="1"/>
      <protection locked="0"/>
    </xf>
    <xf numFmtId="4" fontId="4" fillId="0" borderId="26" xfId="1" applyNumberFormat="1" applyFont="1" applyBorder="1">
      <alignment vertical="top" wrapText="1"/>
      <protection locked="0"/>
    </xf>
    <xf numFmtId="4" fontId="4" fillId="0" borderId="27" xfId="1" applyNumberFormat="1" applyFont="1" applyBorder="1">
      <alignment vertical="top" wrapText="1"/>
      <protection locked="0"/>
    </xf>
    <xf numFmtId="0" fontId="4" fillId="0" borderId="21" xfId="1" applyFont="1" applyBorder="1">
      <alignment vertical="top" wrapText="1"/>
      <protection locked="0"/>
    </xf>
    <xf numFmtId="0" fontId="4" fillId="0" borderId="6" xfId="1" applyFont="1" applyBorder="1" applyAlignment="1">
      <alignment horizontal="center" vertical="center" wrapText="1"/>
      <protection locked="0"/>
    </xf>
    <xf numFmtId="0" fontId="4" fillId="0" borderId="6" xfId="1" applyFont="1" applyBorder="1">
      <alignment vertical="top" wrapText="1"/>
      <protection locked="0"/>
    </xf>
    <xf numFmtId="4" fontId="4" fillId="0" borderId="6" xfId="1" applyNumberFormat="1" applyFont="1" applyBorder="1">
      <alignment vertical="top" wrapText="1"/>
      <protection locked="0"/>
    </xf>
    <xf numFmtId="4" fontId="7" fillId="0" borderId="7" xfId="1" applyNumberFormat="1" applyFont="1" applyBorder="1">
      <alignment vertical="top" wrapText="1"/>
      <protection locked="0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</cellXfs>
  <cellStyles count="3">
    <cellStyle name="Normální" xfId="0" builtinId="0"/>
    <cellStyle name="Normální 2" xfId="2"/>
    <cellStyle name="Normální 6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Normal="100" zoomScaleSheetLayoutView="100" workbookViewId="0"/>
  </sheetViews>
  <sheetFormatPr defaultRowHeight="15" x14ac:dyDescent="0.25"/>
  <cols>
    <col min="7" max="7" width="32.140625" customWidth="1"/>
  </cols>
  <sheetData>
    <row r="1" spans="1:7" ht="15.75" thickBot="1" x14ac:dyDescent="0.3"/>
    <row r="2" spans="1:7" ht="29.25" thickBot="1" x14ac:dyDescent="0.5">
      <c r="A2" s="58" t="s">
        <v>28</v>
      </c>
      <c r="B2" s="59"/>
      <c r="C2" s="59"/>
      <c r="D2" s="59"/>
      <c r="E2" s="59"/>
      <c r="F2" s="59"/>
      <c r="G2" s="60"/>
    </row>
    <row r="5" spans="1:7" ht="16.5" thickBot="1" x14ac:dyDescent="0.3">
      <c r="A5" s="34"/>
      <c r="B5" s="34"/>
      <c r="C5" s="34"/>
      <c r="D5" s="34"/>
      <c r="E5" s="34"/>
      <c r="F5" s="34"/>
      <c r="G5" s="34"/>
    </row>
    <row r="6" spans="1:7" ht="16.5" thickBot="1" x14ac:dyDescent="0.3">
      <c r="A6" s="35"/>
      <c r="B6" s="35" t="s">
        <v>35</v>
      </c>
      <c r="C6" s="35"/>
      <c r="D6" s="35"/>
      <c r="E6" s="35"/>
      <c r="F6" s="35"/>
      <c r="G6" s="35"/>
    </row>
    <row r="7" spans="1:7" ht="15.75" x14ac:dyDescent="0.25">
      <c r="A7" s="34"/>
      <c r="B7" s="36" t="s">
        <v>32</v>
      </c>
      <c r="C7" s="36"/>
      <c r="D7" s="36"/>
      <c r="E7" s="36"/>
      <c r="F7" s="36"/>
      <c r="G7" s="37">
        <f>SAT!G13</f>
        <v>0</v>
      </c>
    </row>
    <row r="8" spans="1:7" ht="15.75" x14ac:dyDescent="0.25">
      <c r="A8" s="34"/>
      <c r="B8" s="38" t="s">
        <v>33</v>
      </c>
      <c r="C8" s="38"/>
      <c r="D8" s="38"/>
      <c r="E8" s="38"/>
      <c r="F8" s="38"/>
      <c r="G8" s="39">
        <f>ATM!G13</f>
        <v>0</v>
      </c>
    </row>
    <row r="9" spans="1:7" ht="15.75" x14ac:dyDescent="0.25">
      <c r="A9" s="34"/>
      <c r="B9" s="38" t="s">
        <v>34</v>
      </c>
      <c r="C9" s="38"/>
      <c r="D9" s="38"/>
      <c r="E9" s="38"/>
      <c r="F9" s="38"/>
      <c r="G9" s="39">
        <f>ZAT!G13</f>
        <v>0</v>
      </c>
    </row>
    <row r="10" spans="1:7" ht="15.75" x14ac:dyDescent="0.25">
      <c r="A10" s="34"/>
      <c r="B10" s="38" t="s">
        <v>42</v>
      </c>
      <c r="C10" s="38"/>
      <c r="D10" s="38"/>
      <c r="E10" s="38"/>
      <c r="F10" s="38"/>
      <c r="G10" s="39">
        <f>LAT!G13</f>
        <v>0</v>
      </c>
    </row>
    <row r="11" spans="1:7" ht="15.75" x14ac:dyDescent="0.25">
      <c r="A11" s="34"/>
      <c r="B11" s="38" t="s">
        <v>43</v>
      </c>
      <c r="C11" s="38"/>
      <c r="D11" s="38"/>
      <c r="E11" s="38"/>
      <c r="F11" s="38"/>
      <c r="G11" s="39">
        <f>TAT!G13</f>
        <v>0</v>
      </c>
    </row>
    <row r="12" spans="1:7" ht="16.5" thickBot="1" x14ac:dyDescent="0.3">
      <c r="A12" s="34"/>
      <c r="B12" s="34"/>
      <c r="C12" s="34"/>
      <c r="D12" s="34"/>
      <c r="E12" s="34"/>
      <c r="F12" s="34"/>
      <c r="G12" s="34"/>
    </row>
    <row r="13" spans="1:7" ht="16.5" thickBot="1" x14ac:dyDescent="0.3">
      <c r="A13" s="35"/>
      <c r="B13" s="35" t="s">
        <v>36</v>
      </c>
      <c r="C13" s="35"/>
      <c r="D13" s="35"/>
      <c r="E13" s="35"/>
      <c r="F13" s="35"/>
      <c r="G13" s="35"/>
    </row>
    <row r="14" spans="1:7" ht="15.75" x14ac:dyDescent="0.25">
      <c r="A14" s="34"/>
      <c r="B14" s="36" t="s">
        <v>29</v>
      </c>
      <c r="C14" s="36"/>
      <c r="D14" s="36"/>
      <c r="E14" s="36"/>
      <c r="F14" s="36"/>
      <c r="G14" s="41">
        <f>SUM(G7:G11)</f>
        <v>0</v>
      </c>
    </row>
    <row r="15" spans="1:7" ht="15.75" x14ac:dyDescent="0.25">
      <c r="A15" s="34"/>
      <c r="B15" s="38" t="s">
        <v>30</v>
      </c>
      <c r="C15" s="38"/>
      <c r="D15" s="38"/>
      <c r="E15" s="38"/>
      <c r="F15" s="38"/>
      <c r="G15" s="39">
        <f>G14*0.21</f>
        <v>0</v>
      </c>
    </row>
    <row r="16" spans="1:7" ht="15.75" x14ac:dyDescent="0.25">
      <c r="A16" s="34"/>
      <c r="B16" s="38" t="s">
        <v>31</v>
      </c>
      <c r="C16" s="38"/>
      <c r="D16" s="38"/>
      <c r="E16" s="38"/>
      <c r="F16" s="38"/>
      <c r="G16" s="40">
        <f>SUM(G14:G15)</f>
        <v>0</v>
      </c>
    </row>
  </sheetData>
  <mergeCells count="1">
    <mergeCell ref="A2:G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2:G13"/>
  <sheetViews>
    <sheetView view="pageBreakPreview" zoomScaleNormal="100" zoomScaleSheetLayoutView="100" workbookViewId="0">
      <pane xSplit="2" topLeftCell="C1" activePane="topRight" state="frozen"/>
      <selection activeCell="R52" sqref="R52"/>
      <selection pane="topRight" activeCell="E5" sqref="E5:E11"/>
    </sheetView>
  </sheetViews>
  <sheetFormatPr defaultColWidth="9.140625" defaultRowHeight="12.75" x14ac:dyDescent="0.25"/>
  <cols>
    <col min="1" max="1" width="5.7109375" style="3" customWidth="1"/>
    <col min="2" max="2" width="92.85546875" style="3" customWidth="1"/>
    <col min="3" max="3" width="4" style="44" customWidth="1"/>
    <col min="4" max="4" width="10.42578125" style="3" customWidth="1"/>
    <col min="5" max="5" width="8.5703125" style="4" customWidth="1"/>
    <col min="6" max="6" width="8.42578125" style="3" customWidth="1"/>
    <col min="7" max="7" width="17" style="4" customWidth="1"/>
    <col min="8" max="16384" width="9.140625" style="3"/>
  </cols>
  <sheetData>
    <row r="2" spans="1:7" s="1" customFormat="1" ht="14.25" x14ac:dyDescent="0.25">
      <c r="C2" s="43"/>
      <c r="E2" s="2"/>
      <c r="G2" s="2"/>
    </row>
    <row r="3" spans="1:7" ht="15.75" thickBot="1" x14ac:dyDescent="0.3">
      <c r="A3" s="18" t="s">
        <v>10</v>
      </c>
    </row>
    <row r="4" spans="1:7" ht="51.75" thickBot="1" x14ac:dyDescent="0.3">
      <c r="A4" s="13" t="s">
        <v>0</v>
      </c>
      <c r="B4" s="14" t="s">
        <v>9</v>
      </c>
      <c r="C4" s="15" t="s">
        <v>2</v>
      </c>
      <c r="D4" s="15" t="s">
        <v>1</v>
      </c>
      <c r="E4" s="16" t="s">
        <v>5</v>
      </c>
      <c r="F4" s="15" t="s">
        <v>4</v>
      </c>
      <c r="G4" s="17" t="s">
        <v>6</v>
      </c>
    </row>
    <row r="5" spans="1:7" ht="14.25" x14ac:dyDescent="0.25">
      <c r="A5" s="21">
        <v>1</v>
      </c>
      <c r="B5" s="11" t="s">
        <v>12</v>
      </c>
      <c r="C5" s="45" t="s">
        <v>48</v>
      </c>
      <c r="D5" s="12">
        <v>20910</v>
      </c>
      <c r="E5" s="12"/>
      <c r="F5" s="11">
        <v>2</v>
      </c>
      <c r="G5" s="22">
        <f>D5*E5*F5</f>
        <v>0</v>
      </c>
    </row>
    <row r="6" spans="1:7" ht="89.25" x14ac:dyDescent="0.25">
      <c r="A6" s="23"/>
      <c r="B6" s="9" t="s">
        <v>11</v>
      </c>
      <c r="C6" s="46"/>
      <c r="D6" s="9"/>
      <c r="E6" s="10"/>
      <c r="F6" s="9"/>
      <c r="G6" s="24"/>
    </row>
    <row r="7" spans="1:7" ht="14.25" x14ac:dyDescent="0.25">
      <c r="A7" s="25">
        <v>2</v>
      </c>
      <c r="B7" s="11" t="s">
        <v>13</v>
      </c>
      <c r="C7" s="45" t="s">
        <v>48</v>
      </c>
      <c r="D7" s="12">
        <v>20910</v>
      </c>
      <c r="E7" s="12"/>
      <c r="F7" s="11">
        <v>2</v>
      </c>
      <c r="G7" s="22">
        <f>D7*E7*F7</f>
        <v>0</v>
      </c>
    </row>
    <row r="8" spans="1:7" x14ac:dyDescent="0.25">
      <c r="A8" s="23"/>
      <c r="B8" s="9" t="s">
        <v>8</v>
      </c>
      <c r="C8" s="46"/>
      <c r="D8" s="9"/>
      <c r="E8" s="10"/>
      <c r="F8" s="9"/>
      <c r="G8" s="24"/>
    </row>
    <row r="9" spans="1:7" ht="14.25" x14ac:dyDescent="0.25">
      <c r="A9" s="26">
        <v>3</v>
      </c>
      <c r="B9" s="5" t="s">
        <v>7</v>
      </c>
      <c r="C9" s="45" t="s">
        <v>48</v>
      </c>
      <c r="D9" s="6">
        <v>54689</v>
      </c>
      <c r="E9" s="6"/>
      <c r="F9" s="5">
        <v>1</v>
      </c>
      <c r="G9" s="27">
        <f>D9*E9*F9</f>
        <v>0</v>
      </c>
    </row>
    <row r="10" spans="1:7" ht="127.5" x14ac:dyDescent="0.25">
      <c r="A10" s="23"/>
      <c r="B10" s="9" t="s">
        <v>14</v>
      </c>
      <c r="C10" s="46"/>
      <c r="D10" s="9"/>
      <c r="E10" s="10"/>
      <c r="F10" s="9"/>
      <c r="G10" s="24"/>
    </row>
    <row r="11" spans="1:7" ht="15" x14ac:dyDescent="0.25">
      <c r="A11" s="28">
        <v>4</v>
      </c>
      <c r="B11" s="19" t="s">
        <v>3</v>
      </c>
      <c r="C11" s="45" t="s">
        <v>48</v>
      </c>
      <c r="D11" s="7">
        <v>137.38999999999999</v>
      </c>
      <c r="E11" s="8"/>
      <c r="F11" s="7">
        <v>4</v>
      </c>
      <c r="G11" s="29">
        <f>D11*E11*F11</f>
        <v>0</v>
      </c>
    </row>
    <row r="12" spans="1:7" ht="69" customHeight="1" thickBot="1" x14ac:dyDescent="0.3">
      <c r="A12" s="23"/>
      <c r="B12" s="9" t="s">
        <v>15</v>
      </c>
      <c r="C12" s="46"/>
      <c r="D12" s="9"/>
      <c r="E12" s="10"/>
      <c r="F12" s="9"/>
      <c r="G12" s="24"/>
    </row>
    <row r="13" spans="1:7" ht="15.75" thickBot="1" x14ac:dyDescent="0.3">
      <c r="A13" s="30"/>
      <c r="B13" s="20" t="s">
        <v>27</v>
      </c>
      <c r="C13" s="47" t="s">
        <v>49</v>
      </c>
      <c r="D13" s="31"/>
      <c r="E13" s="32"/>
      <c r="F13" s="31"/>
      <c r="G13" s="33">
        <f>SUM(G5:G12)</f>
        <v>0</v>
      </c>
    </row>
  </sheetData>
  <printOptions horizontalCentered="1"/>
  <pageMargins left="0.51181102362204722" right="0.51181102362204722" top="0.59055118110236227" bottom="0.59055118110236227" header="0.31496062992125984" footer="0.31496062992125984"/>
  <pageSetup paperSize="9" scale="80" orientation="landscape" r:id="rId1"/>
  <headerFoot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view="pageBreakPreview" zoomScaleNormal="100" zoomScaleSheetLayoutView="100" workbookViewId="0">
      <selection activeCell="E5" sqref="E5:E11"/>
    </sheetView>
  </sheetViews>
  <sheetFormatPr defaultColWidth="9.140625" defaultRowHeight="12.75" x14ac:dyDescent="0.25"/>
  <cols>
    <col min="1" max="1" width="5.7109375" style="3" customWidth="1"/>
    <col min="2" max="2" width="92.85546875" style="3" customWidth="1"/>
    <col min="3" max="3" width="4" style="44" customWidth="1"/>
    <col min="4" max="4" width="10.42578125" style="3" customWidth="1"/>
    <col min="5" max="5" width="8.5703125" style="4" customWidth="1"/>
    <col min="6" max="6" width="8.42578125" style="3" customWidth="1"/>
    <col min="7" max="7" width="17" style="4" customWidth="1"/>
    <col min="8" max="16384" width="9.140625" style="3"/>
  </cols>
  <sheetData>
    <row r="2" spans="1:7" s="1" customFormat="1" ht="14.25" x14ac:dyDescent="0.25">
      <c r="C2" s="43"/>
      <c r="E2" s="2"/>
      <c r="G2" s="2"/>
    </row>
    <row r="3" spans="1:7" ht="15.75" thickBot="1" x14ac:dyDescent="0.3">
      <c r="A3" s="18" t="s">
        <v>22</v>
      </c>
    </row>
    <row r="4" spans="1:7" ht="51.75" thickBot="1" x14ac:dyDescent="0.3">
      <c r="A4" s="13" t="s">
        <v>0</v>
      </c>
      <c r="B4" s="14" t="s">
        <v>9</v>
      </c>
      <c r="C4" s="15" t="s">
        <v>2</v>
      </c>
      <c r="D4" s="15" t="s">
        <v>1</v>
      </c>
      <c r="E4" s="16" t="s">
        <v>5</v>
      </c>
      <c r="F4" s="15" t="s">
        <v>4</v>
      </c>
      <c r="G4" s="17" t="s">
        <v>6</v>
      </c>
    </row>
    <row r="5" spans="1:7" ht="14.25" x14ac:dyDescent="0.25">
      <c r="A5" s="21">
        <v>1</v>
      </c>
      <c r="B5" s="11" t="s">
        <v>17</v>
      </c>
      <c r="C5" s="45" t="s">
        <v>48</v>
      </c>
      <c r="D5" s="12">
        <v>17514.41</v>
      </c>
      <c r="E5" s="12"/>
      <c r="F5" s="11">
        <v>2</v>
      </c>
      <c r="G5" s="22">
        <f>D5*E5*F5</f>
        <v>0</v>
      </c>
    </row>
    <row r="6" spans="1:7" ht="102" x14ac:dyDescent="0.25">
      <c r="A6" s="23"/>
      <c r="B6" s="9" t="s">
        <v>23</v>
      </c>
      <c r="C6" s="46"/>
      <c r="D6" s="9"/>
      <c r="E6" s="10"/>
      <c r="F6" s="9"/>
      <c r="G6" s="24"/>
    </row>
    <row r="7" spans="1:7" ht="14.25" x14ac:dyDescent="0.25">
      <c r="A7" s="25">
        <v>2</v>
      </c>
      <c r="B7" s="11" t="s">
        <v>24</v>
      </c>
      <c r="C7" s="45" t="s">
        <v>48</v>
      </c>
      <c r="D7" s="12">
        <v>17514.41</v>
      </c>
      <c r="E7" s="12"/>
      <c r="F7" s="11">
        <v>2</v>
      </c>
      <c r="G7" s="22">
        <f>D7*E7*F7</f>
        <v>0</v>
      </c>
    </row>
    <row r="8" spans="1:7" x14ac:dyDescent="0.25">
      <c r="A8" s="23"/>
      <c r="B8" s="9" t="s">
        <v>8</v>
      </c>
      <c r="C8" s="46"/>
      <c r="D8" s="9"/>
      <c r="E8" s="10"/>
      <c r="F8" s="9"/>
      <c r="G8" s="24"/>
    </row>
    <row r="9" spans="1:7" ht="14.25" x14ac:dyDescent="0.25">
      <c r="A9" s="26">
        <v>3</v>
      </c>
      <c r="B9" s="5" t="s">
        <v>7</v>
      </c>
      <c r="C9" s="45" t="s">
        <v>48</v>
      </c>
      <c r="D9" s="6">
        <v>45511.199999999997</v>
      </c>
      <c r="E9" s="6"/>
      <c r="F9" s="5">
        <v>1</v>
      </c>
      <c r="G9" s="27">
        <f>D9*E9*F9</f>
        <v>0</v>
      </c>
    </row>
    <row r="10" spans="1:7" ht="114.75" x14ac:dyDescent="0.25">
      <c r="A10" s="23"/>
      <c r="B10" s="9" t="s">
        <v>25</v>
      </c>
      <c r="C10" s="46"/>
      <c r="D10" s="9"/>
      <c r="E10" s="10"/>
      <c r="F10" s="9"/>
      <c r="G10" s="24"/>
    </row>
    <row r="11" spans="1:7" ht="15" x14ac:dyDescent="0.25">
      <c r="A11" s="28">
        <v>4</v>
      </c>
      <c r="B11" s="19" t="s">
        <v>3</v>
      </c>
      <c r="C11" s="45" t="s">
        <v>48</v>
      </c>
      <c r="D11" s="7">
        <v>186.8</v>
      </c>
      <c r="E11" s="8"/>
      <c r="F11" s="7">
        <v>4</v>
      </c>
      <c r="G11" s="29">
        <f>D11*E11*F11</f>
        <v>0</v>
      </c>
    </row>
    <row r="12" spans="1:7" ht="64.5" thickBot="1" x14ac:dyDescent="0.3">
      <c r="A12" s="23"/>
      <c r="B12" s="9" t="s">
        <v>26</v>
      </c>
      <c r="C12" s="46"/>
      <c r="D12" s="9"/>
      <c r="E12" s="10"/>
      <c r="F12" s="9"/>
      <c r="G12" s="24"/>
    </row>
    <row r="13" spans="1:7" ht="15.75" thickBot="1" x14ac:dyDescent="0.3">
      <c r="A13" s="30"/>
      <c r="B13" s="20" t="s">
        <v>27</v>
      </c>
      <c r="C13" s="47" t="s">
        <v>49</v>
      </c>
      <c r="D13" s="31"/>
      <c r="E13" s="32"/>
      <c r="F13" s="31"/>
      <c r="G13" s="33">
        <f>SUM(G5:G12)</f>
        <v>0</v>
      </c>
    </row>
  </sheetData>
  <pageMargins left="0.7" right="0.7" top="0.78740157499999996" bottom="0.78740157499999996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view="pageBreakPreview" topLeftCell="A3" zoomScaleNormal="100" zoomScaleSheetLayoutView="100" workbookViewId="0">
      <selection activeCell="E5" sqref="E5:E12"/>
    </sheetView>
  </sheetViews>
  <sheetFormatPr defaultColWidth="9.140625" defaultRowHeight="12.75" x14ac:dyDescent="0.25"/>
  <cols>
    <col min="1" max="1" width="5.7109375" style="3" customWidth="1"/>
    <col min="2" max="2" width="92.85546875" style="3" customWidth="1"/>
    <col min="3" max="3" width="4" style="44" customWidth="1"/>
    <col min="4" max="4" width="10.42578125" style="3" customWidth="1"/>
    <col min="5" max="5" width="8.5703125" style="4" customWidth="1"/>
    <col min="6" max="6" width="8.42578125" style="3" customWidth="1"/>
    <col min="7" max="7" width="16" style="4" customWidth="1"/>
    <col min="8" max="16384" width="9.140625" style="3"/>
  </cols>
  <sheetData>
    <row r="2" spans="1:7" s="1" customFormat="1" ht="14.25" x14ac:dyDescent="0.25">
      <c r="C2" s="43"/>
      <c r="E2" s="2"/>
      <c r="G2" s="2"/>
    </row>
    <row r="3" spans="1:7" ht="15.75" thickBot="1" x14ac:dyDescent="0.3">
      <c r="A3" s="18" t="s">
        <v>16</v>
      </c>
    </row>
    <row r="4" spans="1:7" ht="51.75" thickBot="1" x14ac:dyDescent="0.3">
      <c r="A4" s="13" t="s">
        <v>0</v>
      </c>
      <c r="B4" s="14" t="s">
        <v>9</v>
      </c>
      <c r="C4" s="15" t="s">
        <v>2</v>
      </c>
      <c r="D4" s="15" t="s">
        <v>1</v>
      </c>
      <c r="E4" s="16" t="s">
        <v>5</v>
      </c>
      <c r="F4" s="15" t="s">
        <v>4</v>
      </c>
      <c r="G4" s="17" t="s">
        <v>6</v>
      </c>
    </row>
    <row r="5" spans="1:7" ht="14.25" x14ac:dyDescent="0.25">
      <c r="A5" s="21">
        <v>1</v>
      </c>
      <c r="B5" s="11" t="s">
        <v>17</v>
      </c>
      <c r="C5" s="45" t="s">
        <v>48</v>
      </c>
      <c r="D5" s="12">
        <v>2998</v>
      </c>
      <c r="E5" s="12"/>
      <c r="F5" s="11">
        <v>2</v>
      </c>
      <c r="G5" s="22">
        <f>D5*E5*F5</f>
        <v>0</v>
      </c>
    </row>
    <row r="6" spans="1:7" ht="114.75" x14ac:dyDescent="0.25">
      <c r="A6" s="23"/>
      <c r="B6" s="9" t="s">
        <v>18</v>
      </c>
      <c r="C6" s="46"/>
      <c r="D6" s="9"/>
      <c r="E6" s="10"/>
      <c r="F6" s="9"/>
      <c r="G6" s="24"/>
    </row>
    <row r="7" spans="1:7" ht="14.25" x14ac:dyDescent="0.25">
      <c r="A7" s="25">
        <v>2</v>
      </c>
      <c r="B7" s="11" t="s">
        <v>19</v>
      </c>
      <c r="C7" s="45" t="s">
        <v>48</v>
      </c>
      <c r="D7" s="12">
        <v>2998</v>
      </c>
      <c r="E7" s="12"/>
      <c r="F7" s="11">
        <v>2</v>
      </c>
      <c r="G7" s="22">
        <f>D7*E7*F7</f>
        <v>0</v>
      </c>
    </row>
    <row r="8" spans="1:7" x14ac:dyDescent="0.25">
      <c r="A8" s="23"/>
      <c r="B8" s="9" t="s">
        <v>8</v>
      </c>
      <c r="C8" s="46"/>
      <c r="D8" s="9"/>
      <c r="E8" s="10"/>
      <c r="F8" s="9"/>
      <c r="G8" s="24"/>
    </row>
    <row r="9" spans="1:7" ht="14.25" x14ac:dyDescent="0.25">
      <c r="A9" s="26">
        <v>3</v>
      </c>
      <c r="B9" s="5" t="s">
        <v>7</v>
      </c>
      <c r="C9" s="45" t="s">
        <v>48</v>
      </c>
      <c r="D9" s="6">
        <v>5983</v>
      </c>
      <c r="E9" s="6"/>
      <c r="F9" s="5">
        <v>1</v>
      </c>
      <c r="G9" s="27">
        <f>D9*E9*F9</f>
        <v>0</v>
      </c>
    </row>
    <row r="10" spans="1:7" ht="114.75" x14ac:dyDescent="0.25">
      <c r="A10" s="23"/>
      <c r="B10" s="9" t="s">
        <v>20</v>
      </c>
      <c r="C10" s="46"/>
      <c r="D10" s="9"/>
      <c r="E10" s="10"/>
      <c r="F10" s="9"/>
      <c r="G10" s="24"/>
    </row>
    <row r="11" spans="1:7" ht="15" x14ac:dyDescent="0.25">
      <c r="A11" s="28">
        <v>4</v>
      </c>
      <c r="B11" s="19" t="s">
        <v>3</v>
      </c>
      <c r="C11" s="45" t="s">
        <v>48</v>
      </c>
      <c r="D11" s="7">
        <v>13.39</v>
      </c>
      <c r="E11" s="8"/>
      <c r="F11" s="7">
        <v>4</v>
      </c>
      <c r="G11" s="29">
        <f>D11*E11*F11</f>
        <v>0</v>
      </c>
    </row>
    <row r="12" spans="1:7" ht="39" thickBot="1" x14ac:dyDescent="0.3">
      <c r="A12" s="23"/>
      <c r="B12" s="9" t="s">
        <v>21</v>
      </c>
      <c r="C12" s="46"/>
      <c r="D12" s="9"/>
      <c r="E12" s="10"/>
      <c r="F12" s="9"/>
      <c r="G12" s="24"/>
    </row>
    <row r="13" spans="1:7" ht="15.75" thickBot="1" x14ac:dyDescent="0.3">
      <c r="A13" s="30"/>
      <c r="B13" s="20" t="s">
        <v>27</v>
      </c>
      <c r="C13" s="47" t="s">
        <v>49</v>
      </c>
      <c r="D13" s="31"/>
      <c r="E13" s="32"/>
      <c r="F13" s="31"/>
      <c r="G13" s="33">
        <f>SUM(G5:G12)</f>
        <v>0</v>
      </c>
    </row>
  </sheetData>
  <pageMargins left="0.7" right="0.7" top="0.78740157499999996" bottom="0.78740157499999996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view="pageBreakPreview" zoomScaleNormal="100" zoomScaleSheetLayoutView="100" workbookViewId="0">
      <selection activeCell="E5" sqref="E5:E11"/>
    </sheetView>
  </sheetViews>
  <sheetFormatPr defaultColWidth="9.140625" defaultRowHeight="12.75" x14ac:dyDescent="0.25"/>
  <cols>
    <col min="1" max="1" width="5.7109375" style="3" customWidth="1"/>
    <col min="2" max="2" width="92.85546875" style="3" customWidth="1"/>
    <col min="3" max="3" width="4" style="44" customWidth="1"/>
    <col min="4" max="4" width="10.42578125" style="3" customWidth="1"/>
    <col min="5" max="5" width="8.5703125" style="4" customWidth="1"/>
    <col min="6" max="6" width="8.42578125" style="3" customWidth="1"/>
    <col min="7" max="7" width="17" style="4" customWidth="1"/>
    <col min="8" max="16384" width="9.140625" style="3"/>
  </cols>
  <sheetData>
    <row r="2" spans="1:7" s="1" customFormat="1" ht="14.25" x14ac:dyDescent="0.25">
      <c r="C2" s="43"/>
      <c r="E2" s="2"/>
      <c r="G2" s="2"/>
    </row>
    <row r="3" spans="1:7" ht="15.75" thickBot="1" x14ac:dyDescent="0.3">
      <c r="A3" s="18" t="s">
        <v>37</v>
      </c>
    </row>
    <row r="4" spans="1:7" ht="51.75" thickBot="1" x14ac:dyDescent="0.3">
      <c r="A4" s="13" t="s">
        <v>0</v>
      </c>
      <c r="B4" s="14" t="s">
        <v>9</v>
      </c>
      <c r="C4" s="15" t="s">
        <v>2</v>
      </c>
      <c r="D4" s="15" t="s">
        <v>1</v>
      </c>
      <c r="E4" s="16" t="s">
        <v>5</v>
      </c>
      <c r="F4" s="15" t="s">
        <v>4</v>
      </c>
      <c r="G4" s="17" t="s">
        <v>6</v>
      </c>
    </row>
    <row r="5" spans="1:7" ht="14.25" x14ac:dyDescent="0.25">
      <c r="A5" s="21">
        <v>1</v>
      </c>
      <c r="B5" s="11" t="s">
        <v>17</v>
      </c>
      <c r="C5" s="45" t="s">
        <v>48</v>
      </c>
      <c r="D5" s="12">
        <v>2811.6</v>
      </c>
      <c r="E5" s="12"/>
      <c r="F5" s="11">
        <v>2</v>
      </c>
      <c r="G5" s="22">
        <f>D5*E5*F5</f>
        <v>0</v>
      </c>
    </row>
    <row r="6" spans="1:7" ht="102" x14ac:dyDescent="0.25">
      <c r="A6" s="23"/>
      <c r="B6" s="9" t="s">
        <v>38</v>
      </c>
      <c r="C6" s="46"/>
      <c r="D6" s="9"/>
      <c r="E6" s="10"/>
      <c r="F6" s="9"/>
      <c r="G6" s="24"/>
    </row>
    <row r="7" spans="1:7" ht="14.25" x14ac:dyDescent="0.25">
      <c r="A7" s="25">
        <v>2</v>
      </c>
      <c r="B7" s="11" t="s">
        <v>24</v>
      </c>
      <c r="C7" s="45" t="s">
        <v>48</v>
      </c>
      <c r="D7" s="12">
        <v>2811.6</v>
      </c>
      <c r="E7" s="12"/>
      <c r="F7" s="11">
        <v>2</v>
      </c>
      <c r="G7" s="22">
        <f>D7*E7*F7</f>
        <v>0</v>
      </c>
    </row>
    <row r="8" spans="1:7" x14ac:dyDescent="0.25">
      <c r="A8" s="23"/>
      <c r="B8" s="9" t="s">
        <v>8</v>
      </c>
      <c r="C8" s="46"/>
      <c r="D8" s="9"/>
      <c r="E8" s="10"/>
      <c r="F8" s="9"/>
      <c r="G8" s="24"/>
    </row>
    <row r="9" spans="1:7" ht="14.25" x14ac:dyDescent="0.25">
      <c r="A9" s="26">
        <v>3</v>
      </c>
      <c r="B9" s="5" t="s">
        <v>7</v>
      </c>
      <c r="C9" s="45" t="s">
        <v>48</v>
      </c>
      <c r="D9" s="6">
        <v>5410.4</v>
      </c>
      <c r="E9" s="6"/>
      <c r="F9" s="5">
        <v>1</v>
      </c>
      <c r="G9" s="27">
        <f>D9*E9*F9</f>
        <v>0</v>
      </c>
    </row>
    <row r="10" spans="1:7" ht="127.5" x14ac:dyDescent="0.25">
      <c r="A10" s="23"/>
      <c r="B10" s="9" t="s">
        <v>46</v>
      </c>
      <c r="C10" s="46"/>
      <c r="D10" s="10"/>
      <c r="E10" s="10"/>
      <c r="F10" s="9"/>
      <c r="G10" s="24"/>
    </row>
    <row r="11" spans="1:7" ht="15" x14ac:dyDescent="0.25">
      <c r="A11" s="28">
        <v>4</v>
      </c>
      <c r="B11" s="42" t="s">
        <v>45</v>
      </c>
      <c r="C11" s="45" t="s">
        <v>48</v>
      </c>
      <c r="D11" s="7">
        <f>3*2.5+6*2.1</f>
        <v>20.100000000000001</v>
      </c>
      <c r="E11" s="8"/>
      <c r="F11" s="7">
        <v>4</v>
      </c>
      <c r="G11" s="29">
        <f>D11*E11*F11</f>
        <v>0</v>
      </c>
    </row>
    <row r="12" spans="1:7" ht="51.75" thickBot="1" x14ac:dyDescent="0.3">
      <c r="A12" s="48"/>
      <c r="B12" s="49" t="s">
        <v>44</v>
      </c>
      <c r="C12" s="50"/>
      <c r="D12" s="49"/>
      <c r="E12" s="51"/>
      <c r="F12" s="49"/>
      <c r="G12" s="52"/>
    </row>
    <row r="13" spans="1:7" ht="15.75" thickBot="1" x14ac:dyDescent="0.3">
      <c r="A13" s="53"/>
      <c r="B13" s="20" t="s">
        <v>27</v>
      </c>
      <c r="C13" s="54" t="s">
        <v>49</v>
      </c>
      <c r="D13" s="55"/>
      <c r="E13" s="56"/>
      <c r="F13" s="55"/>
      <c r="G13" s="57">
        <f>SUM(G5:G12)</f>
        <v>0</v>
      </c>
    </row>
  </sheetData>
  <pageMargins left="0.7" right="0.7" top="0.78740157499999996" bottom="0.78740157499999996" header="0.3" footer="0.3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tabSelected="1" view="pageBreakPreview" zoomScaleNormal="100" zoomScaleSheetLayoutView="100" workbookViewId="0">
      <selection activeCell="E5" sqref="E5:E11"/>
    </sheetView>
  </sheetViews>
  <sheetFormatPr defaultColWidth="9.140625" defaultRowHeight="12.75" x14ac:dyDescent="0.25"/>
  <cols>
    <col min="1" max="1" width="5.7109375" style="3" customWidth="1"/>
    <col min="2" max="2" width="92.85546875" style="3" customWidth="1"/>
    <col min="3" max="3" width="4" style="44" customWidth="1"/>
    <col min="4" max="4" width="10.42578125" style="3" customWidth="1"/>
    <col min="5" max="5" width="8.5703125" style="4" customWidth="1"/>
    <col min="6" max="6" width="8.42578125" style="3" customWidth="1"/>
    <col min="7" max="7" width="16" style="4" customWidth="1"/>
    <col min="8" max="16384" width="9.140625" style="3"/>
  </cols>
  <sheetData>
    <row r="2" spans="1:7" s="1" customFormat="1" ht="14.25" x14ac:dyDescent="0.25">
      <c r="C2" s="43"/>
      <c r="E2" s="2"/>
      <c r="G2" s="2"/>
    </row>
    <row r="3" spans="1:7" ht="15.75" thickBot="1" x14ac:dyDescent="0.3">
      <c r="A3" s="18" t="s">
        <v>39</v>
      </c>
    </row>
    <row r="4" spans="1:7" ht="51.75" thickBot="1" x14ac:dyDescent="0.3">
      <c r="A4" s="13" t="s">
        <v>0</v>
      </c>
      <c r="B4" s="14" t="s">
        <v>9</v>
      </c>
      <c r="C4" s="15" t="s">
        <v>2</v>
      </c>
      <c r="D4" s="15" t="s">
        <v>1</v>
      </c>
      <c r="E4" s="16" t="s">
        <v>5</v>
      </c>
      <c r="F4" s="15" t="s">
        <v>4</v>
      </c>
      <c r="G4" s="17" t="s">
        <v>6</v>
      </c>
    </row>
    <row r="5" spans="1:7" ht="14.25" x14ac:dyDescent="0.25">
      <c r="A5" s="21">
        <v>1</v>
      </c>
      <c r="B5" s="11" t="s">
        <v>17</v>
      </c>
      <c r="C5" s="45" t="s">
        <v>48</v>
      </c>
      <c r="D5" s="12">
        <v>4545</v>
      </c>
      <c r="E5" s="12"/>
      <c r="F5" s="11">
        <v>2</v>
      </c>
      <c r="G5" s="22">
        <f>D5*E5*F5</f>
        <v>0</v>
      </c>
    </row>
    <row r="6" spans="1:7" ht="114.75" x14ac:dyDescent="0.25">
      <c r="A6" s="23"/>
      <c r="B6" s="9" t="s">
        <v>40</v>
      </c>
      <c r="C6" s="46"/>
      <c r="D6" s="9"/>
      <c r="E6" s="10"/>
      <c r="F6" s="9"/>
      <c r="G6" s="24"/>
    </row>
    <row r="7" spans="1:7" ht="14.25" x14ac:dyDescent="0.25">
      <c r="A7" s="25">
        <v>2</v>
      </c>
      <c r="B7" s="11" t="s">
        <v>19</v>
      </c>
      <c r="C7" s="45" t="s">
        <v>48</v>
      </c>
      <c r="D7" s="12">
        <v>4545</v>
      </c>
      <c r="E7" s="12"/>
      <c r="F7" s="11">
        <v>2</v>
      </c>
      <c r="G7" s="22">
        <f>D7*E7*F7</f>
        <v>0</v>
      </c>
    </row>
    <row r="8" spans="1:7" x14ac:dyDescent="0.25">
      <c r="A8" s="23"/>
      <c r="B8" s="9" t="s">
        <v>8</v>
      </c>
      <c r="C8" s="46"/>
      <c r="D8" s="9"/>
      <c r="E8" s="10"/>
      <c r="F8" s="9"/>
      <c r="G8" s="24"/>
    </row>
    <row r="9" spans="1:7" ht="14.25" x14ac:dyDescent="0.25">
      <c r="A9" s="26">
        <v>3</v>
      </c>
      <c r="B9" s="5" t="s">
        <v>47</v>
      </c>
      <c r="C9" s="45" t="s">
        <v>48</v>
      </c>
      <c r="D9" s="6">
        <v>7898</v>
      </c>
      <c r="E9" s="6"/>
      <c r="F9" s="5">
        <v>1</v>
      </c>
      <c r="G9" s="27">
        <f>D9*E9*F9</f>
        <v>0</v>
      </c>
    </row>
    <row r="10" spans="1:7" ht="114.75" x14ac:dyDescent="0.25">
      <c r="A10" s="23"/>
      <c r="B10" s="9" t="s">
        <v>41</v>
      </c>
      <c r="C10" s="46"/>
      <c r="D10" s="9"/>
      <c r="E10" s="10"/>
      <c r="F10" s="9"/>
      <c r="G10" s="24"/>
    </row>
    <row r="11" spans="1:7" ht="15" x14ac:dyDescent="0.25">
      <c r="A11" s="28">
        <v>4</v>
      </c>
      <c r="B11" s="42" t="s">
        <v>50</v>
      </c>
      <c r="C11" s="45" t="s">
        <v>48</v>
      </c>
      <c r="D11" s="7">
        <f>1.15+2.9*2.7*4+2.5*1.45+2.5*0.5+0.64+1.2*2.2*2+2.9*2.7*4+2.1*1.1+0.64</f>
        <v>77.535000000000011</v>
      </c>
      <c r="E11" s="8"/>
      <c r="F11" s="7">
        <v>4</v>
      </c>
      <c r="G11" s="29">
        <f>D11*E11*F11</f>
        <v>0</v>
      </c>
    </row>
    <row r="12" spans="1:7" ht="39" thickBot="1" x14ac:dyDescent="0.3">
      <c r="A12" s="23"/>
      <c r="B12" s="9" t="s">
        <v>51</v>
      </c>
      <c r="C12" s="46"/>
      <c r="D12" s="9"/>
      <c r="E12" s="10"/>
      <c r="F12" s="9"/>
      <c r="G12" s="24"/>
    </row>
    <row r="13" spans="1:7" ht="15.75" thickBot="1" x14ac:dyDescent="0.3">
      <c r="A13" s="30"/>
      <c r="B13" s="20" t="s">
        <v>27</v>
      </c>
      <c r="C13" s="47" t="s">
        <v>49</v>
      </c>
      <c r="D13" s="31"/>
      <c r="E13" s="32"/>
      <c r="F13" s="31"/>
      <c r="G13" s="33">
        <f>SUM(G5:G12)</f>
        <v>0</v>
      </c>
    </row>
  </sheetData>
  <pageMargins left="0.7" right="0.7" top="0.78740157499999996" bottom="0.78740157499999996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rekapitulace</vt:lpstr>
      <vt:lpstr>SAT</vt:lpstr>
      <vt:lpstr>ATM</vt:lpstr>
      <vt:lpstr>ZAT</vt:lpstr>
      <vt:lpstr>LAT</vt:lpstr>
      <vt:lpstr>TAT</vt:lpstr>
      <vt:lpstr>SAT!Oblast_tisku</vt:lpstr>
      <vt:lpstr>SAT!Print_Area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Lhocká</dc:creator>
  <cp:lastModifiedBy>Kateřina Honzátková</cp:lastModifiedBy>
  <cp:lastPrinted>2019-11-07T09:37:59Z</cp:lastPrinted>
  <dcterms:created xsi:type="dcterms:W3CDTF">2016-11-24T07:08:09Z</dcterms:created>
  <dcterms:modified xsi:type="dcterms:W3CDTF">2019-11-07T09:38:02Z</dcterms:modified>
</cp:coreProperties>
</file>